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广州校区" sheetId="1" r:id="rId1"/>
    <sheet name="江门校区" sheetId="4" r:id="rId2"/>
    <sheet name="境外人员" sheetId="5" r:id="rId3"/>
    <sheet name="Sheet2" sheetId="2" r:id="rId4"/>
    <sheet name="Sheet3"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<sst xmlns="http://schemas.openxmlformats.org/spreadsheetml/2006/main" count="83" uniqueCount="29">
  <si>
    <t>附件1</t>
  </si>
  <si>
    <t>广州华商职业学院劳务费签收表（广州校区）</t>
  </si>
  <si>
    <t>序号</t>
  </si>
  <si>
    <t>姓名</t>
  </si>
  <si>
    <t>活动主要内容</t>
  </si>
  <si>
    <t>身份证号码</t>
  </si>
  <si>
    <t>手机号码</t>
  </si>
  <si>
    <t xml:space="preserve">银行账号          </t>
  </si>
  <si>
    <t xml:space="preserve">开户信息（银行及支行）      </t>
  </si>
  <si>
    <t>发票金额（发票价税合计金额）</t>
  </si>
  <si>
    <t>计税金额（发票税前金额）</t>
  </si>
  <si>
    <t>应纳税所得额</t>
  </si>
  <si>
    <t>个税税额</t>
  </si>
  <si>
    <t>实发金额（税后金额）</t>
  </si>
  <si>
    <t>专家垫付增值税金额</t>
  </si>
  <si>
    <t>实发金额合计（到手金额）</t>
  </si>
  <si>
    <t>签收人</t>
  </si>
  <si>
    <t>...</t>
  </si>
  <si>
    <t>合计</t>
  </si>
  <si>
    <t xml:space="preserve">温馨提示：（1）通知专家开具劳务费发票时，需要提醒专家：开具发票的过程中如错开发票、重复开具发票或者开具劳务费发票后不进行报销的情况，一定要及时进行作废，否则税务系统会
               一直显示专家存在劳务费收入但未进行申报的情况，及时把不需要的发票进行作废能够有效地避免发生专家在个税年度汇算清缴时可能存在未申报收入的问题，请各位知悉；
          （2）上述发票金额为发票价税合计金额；
          （3）上述计税金额为发票上面的税前金额（即不含税金额）；
          （4）上述银行账号和开户信息需要银行转账给专家时才填写，现金支付时无需填写；
          （5）属于非职院员工发放劳务费时才填此表，属于职院员工发放劳务费的无需填写此表，职院员工发放劳务需要通过工资进行发放。
          </t>
  </si>
  <si>
    <t>广州华商职业学院劳务费签收表（江门校区）</t>
  </si>
  <si>
    <t>实发金额合计</t>
  </si>
  <si>
    <t>附件3</t>
  </si>
  <si>
    <t>广州华商职业学院劳务费签收表（XX校区-境外人员）</t>
  </si>
  <si>
    <t>姓名
（证件名称）</t>
  </si>
  <si>
    <t>证件号码</t>
  </si>
  <si>
    <t>出生国家（地区）</t>
  </si>
  <si>
    <t>性别</t>
  </si>
  <si>
    <t>出生日期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</si>
</sst>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12"/>
      <color theme="1"/>
      <name val="宋体"/>
      <charset val="134"/>
      <scheme val="minor"/>
    </font>
    <font>
      <sz val="11"/>
      <color rgb="FFFF0000"/>
      <name val="宋体"/>
      <charset val="134"/>
      <scheme val="minor"/>
    </font>
    <font>
      <b/>
      <sz val="18"/>
      <color theme="1"/>
      <name val="宋体"/>
      <charset val="134"/>
      <scheme val="minor"/>
    </font>
    <font>
      <sz val="12"/>
      <color rgb="FFFF0000"/>
      <name val="宋体"/>
      <charset val="134"/>
      <scheme val="minor"/>
    </font>
    <font>
      <b/>
      <sz val="18"/>
      <color rgb="FFFF0000"/>
      <name val="宋体"/>
      <charset val="134"/>
      <scheme val="minor"/>
    </font>
    <font>
      <b/>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49">
    <xf numFmtId="0" fontId="0" fillId="0" borderId="0" xfId="0">
      <alignment vertical="center"/>
    </xf>
    <xf numFmtId="0" fontId="0" fillId="0" borderId="0" xfId="0" applyProtection="1">
      <alignment vertical="center"/>
      <protection locked="0"/>
    </xf>
    <xf numFmtId="0" fontId="1" fillId="0" borderId="0" xfId="0" applyFont="1" applyAlignment="1" applyProtection="1">
      <alignment vertical="center" wrapText="1"/>
      <protection locked="0"/>
    </xf>
    <xf numFmtId="0" fontId="2" fillId="0" borderId="0" xfId="0" applyFont="1" applyProtection="1">
      <alignment vertical="center"/>
      <protection locked="0"/>
    </xf>
    <xf numFmtId="43" fontId="0" fillId="0" borderId="0" xfId="0" applyNumberFormat="1" applyProtection="1">
      <alignment vertical="center"/>
      <protection locked="0"/>
    </xf>
    <xf numFmtId="43" fontId="0" fillId="0" borderId="0" xfId="0" applyNumberFormat="1" applyProtection="1">
      <alignment vertical="center"/>
    </xf>
    <xf numFmtId="43" fontId="3" fillId="0" borderId="0" xfId="0" applyNumberFormat="1" applyFont="1" applyProtection="1">
      <alignment vertical="center"/>
    </xf>
    <xf numFmtId="0" fontId="1" fillId="0" borderId="0" xfId="0" applyFont="1" applyProtection="1">
      <alignment vertical="center"/>
      <protection locked="0"/>
    </xf>
    <xf numFmtId="0" fontId="4"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 fillId="0" borderId="1" xfId="0" applyFont="1" applyBorder="1" applyProtection="1">
      <alignmen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43" fontId="4" fillId="0" borderId="0" xfId="0" applyNumberFormat="1" applyFont="1" applyAlignment="1" applyProtection="1">
      <alignment horizontal="center" vertical="center"/>
      <protection locked="0"/>
    </xf>
    <xf numFmtId="43" fontId="6" fillId="0" borderId="0" xfId="0" applyNumberFormat="1" applyFont="1" applyAlignment="1" applyProtection="1">
      <alignment horizontal="center" vertical="center"/>
      <protection locked="0"/>
    </xf>
    <xf numFmtId="0" fontId="2" fillId="0" borderId="1" xfId="0" applyFont="1" applyBorder="1" applyAlignment="1" applyProtection="1">
      <alignment vertical="center" wrapText="1"/>
      <protection locked="0"/>
    </xf>
    <xf numFmtId="43" fontId="2" fillId="2" borderId="1" xfId="0" applyNumberFormat="1" applyFont="1" applyFill="1" applyBorder="1" applyAlignment="1" applyProtection="1">
      <alignment vertical="center" wrapText="1"/>
      <protection locked="0"/>
    </xf>
    <xf numFmtId="43" fontId="2" fillId="0" borderId="1" xfId="0" applyNumberFormat="1" applyFont="1" applyBorder="1" applyAlignment="1" applyProtection="1">
      <alignment horizontal="center" vertical="center" wrapText="1"/>
      <protection locked="0"/>
    </xf>
    <xf numFmtId="43" fontId="2" fillId="0" borderId="1" xfId="0" applyNumberFormat="1" applyFont="1" applyBorder="1" applyAlignment="1" applyProtection="1">
      <alignment horizontal="center" vertical="center" wrapText="1"/>
    </xf>
    <xf numFmtId="43"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43" fontId="1" fillId="2" borderId="1" xfId="0" applyNumberFormat="1" applyFont="1" applyFill="1" applyBorder="1" applyProtection="1">
      <alignment vertical="center"/>
      <protection locked="0"/>
    </xf>
    <xf numFmtId="43" fontId="1" fillId="0" borderId="1" xfId="0" applyNumberFormat="1" applyFont="1" applyBorder="1" applyAlignment="1" applyProtection="1">
      <alignment horizontal="center" vertical="center"/>
      <protection locked="0"/>
    </xf>
    <xf numFmtId="43" fontId="1" fillId="0" borderId="1" xfId="0" applyNumberFormat="1" applyFont="1" applyBorder="1" applyAlignment="1" applyProtection="1">
      <alignment horizontal="center" vertical="center"/>
    </xf>
    <xf numFmtId="43" fontId="5" fillId="0" borderId="1" xfId="0" applyNumberFormat="1" applyFont="1" applyBorder="1" applyAlignment="1" applyProtection="1">
      <alignment horizontal="center" vertical="center"/>
    </xf>
    <xf numFmtId="43" fontId="1" fillId="2" borderId="1" xfId="0" applyNumberFormat="1" applyFont="1" applyFill="1" applyBorder="1" applyAlignment="1" applyProtection="1">
      <alignment horizontal="center" vertical="center"/>
    </xf>
    <xf numFmtId="0" fontId="2" fillId="0" borderId="4" xfId="0" applyFont="1" applyBorder="1" applyAlignment="1" applyProtection="1">
      <alignment horizontal="center" vertical="center"/>
      <protection locked="0"/>
    </xf>
    <xf numFmtId="43" fontId="2" fillId="0" borderId="1" xfId="0" applyNumberFormat="1" applyFont="1" applyBorder="1" applyProtection="1">
      <alignment vertical="center"/>
      <protection locked="0"/>
    </xf>
    <xf numFmtId="43" fontId="2" fillId="0" borderId="1" xfId="0" applyNumberFormat="1" applyFont="1" applyBorder="1" applyAlignment="1" applyProtection="1">
      <alignment horizontal="center" vertical="center"/>
      <protection locked="0"/>
    </xf>
    <xf numFmtId="43" fontId="2" fillId="0" borderId="1" xfId="0" applyNumberFormat="1" applyFont="1" applyBorder="1" applyAlignment="1" applyProtection="1">
      <alignment horizontal="center" vertical="center"/>
    </xf>
    <xf numFmtId="43" fontId="7" fillId="0" borderId="1" xfId="0" applyNumberFormat="1" applyFont="1" applyBorder="1" applyAlignment="1" applyProtection="1">
      <alignment horizontal="center" vertical="center"/>
    </xf>
    <xf numFmtId="43" fontId="1" fillId="0" borderId="0" xfId="0" applyNumberFormat="1" applyFont="1" applyAlignment="1" applyProtection="1">
      <alignment horizontal="left" vertical="center" wrapText="1"/>
      <protection locked="0"/>
    </xf>
    <xf numFmtId="43" fontId="5" fillId="0" borderId="0" xfId="0" applyNumberFormat="1" applyFont="1" applyAlignment="1" applyProtection="1">
      <alignment horizontal="left" vertical="center" wrapText="1"/>
      <protection locked="0"/>
    </xf>
    <xf numFmtId="0" fontId="2" fillId="0" borderId="1" xfId="0" applyFont="1" applyBorder="1" applyProtection="1">
      <alignment vertical="center"/>
      <protection locked="0"/>
    </xf>
    <xf numFmtId="0" fontId="2" fillId="0" borderId="4" xfId="0" applyFont="1" applyBorder="1" applyProtection="1">
      <alignment vertical="center"/>
      <protection locked="0"/>
    </xf>
    <xf numFmtId="0" fontId="2" fillId="0" borderId="0" xfId="0" applyFont="1" applyAlignment="1" applyProtection="1">
      <alignment horizontal="center" vertical="center"/>
      <protection locked="0"/>
    </xf>
    <xf numFmtId="43" fontId="2" fillId="0" borderId="0" xfId="0" applyNumberFormat="1" applyFont="1" applyProtection="1">
      <alignment vertical="center"/>
      <protection locked="0"/>
    </xf>
    <xf numFmtId="43" fontId="7" fillId="2" borderId="1" xfId="0" applyNumberFormat="1" applyFont="1" applyFill="1" applyBorder="1" applyAlignment="1" applyProtection="1">
      <alignment horizontal="center" vertical="center" wrapText="1"/>
    </xf>
    <xf numFmtId="43" fontId="5" fillId="2" borderId="1" xfId="0" applyNumberFormat="1" applyFont="1" applyFill="1" applyBorder="1" applyAlignment="1" applyProtection="1">
      <alignment horizontal="center" vertical="center"/>
    </xf>
    <xf numFmtId="43" fontId="2" fillId="0" borderId="0" xfId="0" applyNumberFormat="1" applyFont="1" applyAlignment="1" applyProtection="1">
      <alignment horizontal="center" vertical="center"/>
      <protection locked="0"/>
    </xf>
    <xf numFmtId="43" fontId="2" fillId="0" borderId="0" xfId="0" applyNumberFormat="1" applyFont="1" applyAlignment="1" applyProtection="1">
      <alignment horizontal="center" vertical="center"/>
    </xf>
    <xf numFmtId="43" fontId="7" fillId="0" borderId="0" xfId="0" applyNumberFormat="1" applyFont="1" applyAlignment="1" applyProtection="1">
      <alignment horizontal="center" vertical="center"/>
    </xf>
    <xf numFmtId="43" fontId="7" fillId="0" borderId="1" xfId="0" applyNumberFormat="1" applyFont="1" applyBorder="1" applyAlignment="1" applyProtection="1">
      <alignment horizontal="center" vertical="center" wrapText="1"/>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1" xfId="0" applyFont="1" applyBorder="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showGridLines="0" tabSelected="1" workbookViewId="0">
      <selection activeCell="F7" sqref="F7"/>
    </sheetView>
  </sheetViews>
  <sheetFormatPr defaultColWidth="9" defaultRowHeight="13.5"/>
  <cols>
    <col min="1" max="1" width="4.375" style="1" customWidth="1"/>
    <col min="2" max="2" width="9" style="1"/>
    <col min="3" max="3" width="26.875" style="1" customWidth="1"/>
    <col min="4" max="4" width="20" style="1" customWidth="1"/>
    <col min="5" max="5" width="10.75" style="1" customWidth="1"/>
    <col min="6" max="6" width="21" style="1" customWidth="1"/>
    <col min="7" max="7" width="19.625" style="1" customWidth="1"/>
    <col min="8" max="8" width="11.75" style="4" customWidth="1"/>
    <col min="9" max="9" width="14.125" style="4" customWidth="1"/>
    <col min="10" max="12" width="11.75" style="5" customWidth="1"/>
    <col min="13" max="13" width="10.375" style="5" hidden="1" customWidth="1"/>
    <col min="14" max="14" width="16.375" style="6" hidden="1" customWidth="1"/>
    <col min="15" max="15" width="12.875" style="1" customWidth="1"/>
    <col min="16" max="16" width="9" style="1"/>
    <col min="17" max="17" width="12.875" style="1" customWidth="1"/>
    <col min="18" max="16384" width="9" style="1"/>
  </cols>
  <sheetData>
    <row r="1" s="1" customFormat="1" ht="27" customHeight="1" spans="1:14">
      <c r="A1" s="46" t="s">
        <v>0</v>
      </c>
      <c r="B1" s="47"/>
      <c r="H1" s="4"/>
      <c r="I1" s="4"/>
      <c r="J1" s="5"/>
      <c r="K1" s="5"/>
      <c r="L1" s="5"/>
      <c r="M1" s="5"/>
      <c r="N1" s="6"/>
    </row>
    <row r="2" s="1" customFormat="1" ht="21" customHeight="1" spans="1:15">
      <c r="A2" s="8" t="s">
        <v>1</v>
      </c>
      <c r="B2" s="8"/>
      <c r="C2" s="8"/>
      <c r="D2" s="8"/>
      <c r="E2" s="8"/>
      <c r="F2" s="8"/>
      <c r="G2" s="8"/>
      <c r="H2" s="8"/>
      <c r="I2" s="8"/>
      <c r="J2" s="8"/>
      <c r="K2" s="8"/>
      <c r="L2" s="8"/>
      <c r="M2" s="16"/>
      <c r="N2" s="17"/>
      <c r="O2" s="8"/>
    </row>
    <row r="3" s="2" customFormat="1" ht="57" customHeight="1" spans="1:15">
      <c r="A3" s="9" t="s">
        <v>2</v>
      </c>
      <c r="B3" s="9" t="s">
        <v>3</v>
      </c>
      <c r="C3" s="9" t="s">
        <v>4</v>
      </c>
      <c r="D3" s="9" t="s">
        <v>5</v>
      </c>
      <c r="E3" s="9" t="s">
        <v>6</v>
      </c>
      <c r="F3" s="9" t="s">
        <v>7</v>
      </c>
      <c r="G3" s="18" t="s">
        <v>8</v>
      </c>
      <c r="H3" s="19" t="s">
        <v>9</v>
      </c>
      <c r="I3" s="20" t="s">
        <v>10</v>
      </c>
      <c r="J3" s="21" t="s">
        <v>11</v>
      </c>
      <c r="K3" s="21" t="s">
        <v>12</v>
      </c>
      <c r="L3" s="22" t="s">
        <v>13</v>
      </c>
      <c r="M3" s="22" t="s">
        <v>14</v>
      </c>
      <c r="N3" s="40" t="s">
        <v>15</v>
      </c>
      <c r="O3" s="9" t="s">
        <v>16</v>
      </c>
    </row>
    <row r="4" s="1" customFormat="1" ht="30" customHeight="1" spans="1:15">
      <c r="A4" s="10">
        <v>1</v>
      </c>
      <c r="B4" s="11"/>
      <c r="C4" s="11"/>
      <c r="D4" s="11"/>
      <c r="E4" s="11"/>
      <c r="F4" s="11"/>
      <c r="G4" s="11"/>
      <c r="H4" s="24"/>
      <c r="I4" s="25">
        <f>ROUND(H4/1.01,2)</f>
        <v>0</v>
      </c>
      <c r="J4" s="26">
        <f>IF(I4&lt;=800,0,IF(I4&lt;=4000,I4-800,I4*0.8))</f>
        <v>0</v>
      </c>
      <c r="K4" s="26">
        <f>ROUND(IF(J4&lt;=20000,J4*0.2,IF(J4&lt;=50000,0.3*J4-2000,J4*0.4-7000)),2)</f>
        <v>0</v>
      </c>
      <c r="L4" s="28">
        <f>H4-K4</f>
        <v>0</v>
      </c>
      <c r="M4" s="28">
        <v>0</v>
      </c>
      <c r="N4" s="41">
        <f>L4+M4</f>
        <v>0</v>
      </c>
      <c r="O4" s="11"/>
    </row>
    <row r="5" s="1" customFormat="1" ht="30" customHeight="1" spans="1:15">
      <c r="A5" s="10">
        <v>2</v>
      </c>
      <c r="B5" s="11"/>
      <c r="C5" s="11"/>
      <c r="D5" s="11"/>
      <c r="E5" s="11"/>
      <c r="F5" s="11"/>
      <c r="G5" s="11"/>
      <c r="H5" s="24"/>
      <c r="I5" s="25">
        <f>ROUND(H5/1.01,2)</f>
        <v>0</v>
      </c>
      <c r="J5" s="26">
        <f>IF(I5&lt;=800,0,IF(I5&lt;=4000,I5-800,I5*0.8))</f>
        <v>0</v>
      </c>
      <c r="K5" s="26">
        <f>ROUND(IF(J5&lt;=20000,J5*0.2,IF(J5&lt;=50000,0.3*J5-2000,J5*0.4-7000)),2)</f>
        <v>0</v>
      </c>
      <c r="L5" s="28">
        <f>H5-K5</f>
        <v>0</v>
      </c>
      <c r="M5" s="28">
        <v>0</v>
      </c>
      <c r="N5" s="41">
        <f>L5+M5</f>
        <v>0</v>
      </c>
      <c r="O5" s="11"/>
    </row>
    <row r="6" s="1" customFormat="1" ht="30" customHeight="1" spans="1:15">
      <c r="A6" s="10" t="s">
        <v>17</v>
      </c>
      <c r="B6" s="11"/>
      <c r="C6" s="11"/>
      <c r="D6" s="11"/>
      <c r="E6" s="11"/>
      <c r="F6" s="11"/>
      <c r="G6" s="11"/>
      <c r="H6" s="24"/>
      <c r="I6" s="25">
        <f>ROUND(H6/1.01,2)</f>
        <v>0</v>
      </c>
      <c r="J6" s="26">
        <f>IF(I6&lt;=800,0,IF(I6&lt;=4000,I6-800,I6*0.8))</f>
        <v>0</v>
      </c>
      <c r="K6" s="26">
        <f>ROUND(IF(J6&lt;=20000,J6*0.2,IF(J6&lt;=50000,0.3*J6-2000,J6*0.4-7000)),2)</f>
        <v>0</v>
      </c>
      <c r="L6" s="28">
        <f>H6-K6</f>
        <v>0</v>
      </c>
      <c r="M6" s="28">
        <v>0</v>
      </c>
      <c r="N6" s="41">
        <f>L6+M6</f>
        <v>0</v>
      </c>
      <c r="O6" s="11"/>
    </row>
    <row r="7" s="1" customFormat="1" ht="30" customHeight="1" spans="1:15">
      <c r="A7" s="10"/>
      <c r="B7" s="11"/>
      <c r="C7" s="11"/>
      <c r="D7" s="11"/>
      <c r="E7" s="11"/>
      <c r="F7" s="48"/>
      <c r="G7" s="11"/>
      <c r="H7" s="24"/>
      <c r="I7" s="25">
        <f>ROUND(H7/1.01,2)</f>
        <v>0</v>
      </c>
      <c r="J7" s="26">
        <f>IF(I7&lt;=800,0,IF(I7&lt;=4000,I7-800,I7*0.8))</f>
        <v>0</v>
      </c>
      <c r="K7" s="26">
        <f>ROUND(IF(J7&lt;=20000,J7*0.2,IF(J7&lt;=50000,0.3*J7-2000,J7*0.4-7000)),2)</f>
        <v>0</v>
      </c>
      <c r="L7" s="28">
        <f>H7-K7</f>
        <v>0</v>
      </c>
      <c r="M7" s="28">
        <v>0</v>
      </c>
      <c r="N7" s="41">
        <f>L7+M7</f>
        <v>0</v>
      </c>
      <c r="O7" s="11"/>
    </row>
    <row r="8" s="1" customFormat="1" ht="30" customHeight="1" spans="1:15">
      <c r="A8" s="10"/>
      <c r="B8" s="11"/>
      <c r="C8" s="11"/>
      <c r="D8" s="11"/>
      <c r="E8" s="11"/>
      <c r="F8" s="11"/>
      <c r="G8" s="11"/>
      <c r="H8" s="24"/>
      <c r="I8" s="25">
        <f>ROUND(H8/1.01,2)</f>
        <v>0</v>
      </c>
      <c r="J8" s="26">
        <f>IF(I8&lt;=800,0,IF(I8&lt;=4000,I8-800,I8*0.8))</f>
        <v>0</v>
      </c>
      <c r="K8" s="26">
        <f>ROUND(IF(J8&lt;=20000,J8*0.2,IF(J8&lt;=50000,0.3*J8-2000,J8*0.4-7000)),2)</f>
        <v>0</v>
      </c>
      <c r="L8" s="28">
        <f>H8-K8</f>
        <v>0</v>
      </c>
      <c r="M8" s="28">
        <v>0</v>
      </c>
      <c r="N8" s="41">
        <f>L8+M8</f>
        <v>0</v>
      </c>
      <c r="O8" s="11"/>
    </row>
    <row r="9" s="3" customFormat="1" ht="30" customHeight="1" spans="1:15">
      <c r="A9" s="12" t="s">
        <v>18</v>
      </c>
      <c r="B9" s="13"/>
      <c r="C9" s="13"/>
      <c r="D9" s="13"/>
      <c r="E9" s="13"/>
      <c r="F9" s="13"/>
      <c r="G9" s="37"/>
      <c r="H9" s="30"/>
      <c r="I9" s="31">
        <f t="shared" ref="I9:N9" si="0">SUM(I4:I8)</f>
        <v>0</v>
      </c>
      <c r="J9" s="32">
        <f t="shared" si="0"/>
        <v>0</v>
      </c>
      <c r="K9" s="32">
        <f t="shared" si="0"/>
        <v>0</v>
      </c>
      <c r="L9" s="32">
        <f t="shared" si="0"/>
        <v>0</v>
      </c>
      <c r="M9" s="32">
        <f t="shared" si="0"/>
        <v>0</v>
      </c>
      <c r="N9" s="33">
        <f t="shared" si="0"/>
        <v>0</v>
      </c>
      <c r="O9" s="36"/>
    </row>
    <row r="10" s="3" customFormat="1" ht="32" customHeight="1" spans="1:14">
      <c r="A10" s="38"/>
      <c r="B10" s="38"/>
      <c r="C10" s="38"/>
      <c r="D10" s="38"/>
      <c r="E10" s="38"/>
      <c r="F10" s="38"/>
      <c r="H10" s="39"/>
      <c r="I10" s="42"/>
      <c r="J10" s="43"/>
      <c r="K10" s="43"/>
      <c r="L10" s="43"/>
      <c r="M10" s="43"/>
      <c r="N10" s="44"/>
    </row>
    <row r="11" s="1" customFormat="1" ht="94" customHeight="1" spans="1:15">
      <c r="A11" s="14" t="s">
        <v>19</v>
      </c>
      <c r="B11" s="15"/>
      <c r="C11" s="15"/>
      <c r="D11" s="15"/>
      <c r="E11" s="15"/>
      <c r="F11" s="15"/>
      <c r="G11" s="15"/>
      <c r="H11" s="15"/>
      <c r="I11" s="15"/>
      <c r="J11" s="15"/>
      <c r="K11" s="15"/>
      <c r="L11" s="15"/>
      <c r="M11" s="34"/>
      <c r="N11" s="35"/>
      <c r="O11" s="15"/>
    </row>
  </sheetData>
  <mergeCells count="4">
    <mergeCell ref="A1:B1"/>
    <mergeCell ref="A2:O2"/>
    <mergeCell ref="A9:G9"/>
    <mergeCell ref="A11:O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showGridLines="0" workbookViewId="0">
      <selection activeCell="B4" sqref="B4"/>
    </sheetView>
  </sheetViews>
  <sheetFormatPr defaultColWidth="9" defaultRowHeight="13.5"/>
  <cols>
    <col min="1" max="1" width="4.375" style="1" customWidth="1"/>
    <col min="2" max="2" width="9" style="1"/>
    <col min="3" max="3" width="26.875" style="1" customWidth="1"/>
    <col min="4" max="4" width="20" style="1" customWidth="1"/>
    <col min="5" max="5" width="10.75" style="1" customWidth="1"/>
    <col min="6" max="6" width="21" style="1" customWidth="1"/>
    <col min="7" max="7" width="19.625" style="1" customWidth="1"/>
    <col min="8" max="8" width="11.75" style="4" customWidth="1"/>
    <col min="9" max="9" width="14.125" style="4" customWidth="1"/>
    <col min="10" max="12" width="11.75" style="5" customWidth="1"/>
    <col min="13" max="13" width="10.375" style="5" hidden="1" customWidth="1"/>
    <col min="14" max="14" width="16.375" style="6" hidden="1" customWidth="1"/>
    <col min="15" max="15" width="12.875" style="1" customWidth="1"/>
    <col min="16" max="16" width="9" style="1"/>
    <col min="17" max="17" width="12.875" style="1" customWidth="1"/>
    <col min="18" max="16384" width="9" style="1"/>
  </cols>
  <sheetData>
    <row r="1" s="1" customFormat="1" ht="27" customHeight="1" spans="2:14">
      <c r="B1" s="7" t="s">
        <v>0</v>
      </c>
      <c r="H1" s="4"/>
      <c r="I1" s="4"/>
      <c r="J1" s="5"/>
      <c r="K1" s="5"/>
      <c r="L1" s="5"/>
      <c r="M1" s="5"/>
      <c r="N1" s="6"/>
    </row>
    <row r="2" s="1" customFormat="1" ht="33" customHeight="1" spans="1:15">
      <c r="A2" s="8" t="s">
        <v>20</v>
      </c>
      <c r="B2" s="8"/>
      <c r="C2" s="8"/>
      <c r="D2" s="8"/>
      <c r="E2" s="8"/>
      <c r="F2" s="8"/>
      <c r="G2" s="8"/>
      <c r="H2" s="8"/>
      <c r="I2" s="8"/>
      <c r="J2" s="8"/>
      <c r="K2" s="8"/>
      <c r="L2" s="8"/>
      <c r="M2" s="16"/>
      <c r="N2" s="17"/>
      <c r="O2" s="8"/>
    </row>
    <row r="3" s="2" customFormat="1" ht="57" customHeight="1" spans="1:15">
      <c r="A3" s="9" t="s">
        <v>2</v>
      </c>
      <c r="B3" s="9" t="s">
        <v>3</v>
      </c>
      <c r="C3" s="9" t="s">
        <v>4</v>
      </c>
      <c r="D3" s="9" t="s">
        <v>5</v>
      </c>
      <c r="E3" s="9" t="s">
        <v>6</v>
      </c>
      <c r="F3" s="9" t="s">
        <v>7</v>
      </c>
      <c r="G3" s="18" t="s">
        <v>8</v>
      </c>
      <c r="H3" s="19" t="s">
        <v>9</v>
      </c>
      <c r="I3" s="20" t="s">
        <v>10</v>
      </c>
      <c r="J3" s="21" t="s">
        <v>11</v>
      </c>
      <c r="K3" s="21" t="s">
        <v>12</v>
      </c>
      <c r="L3" s="22" t="s">
        <v>13</v>
      </c>
      <c r="M3" s="22" t="s">
        <v>14</v>
      </c>
      <c r="N3" s="40" t="s">
        <v>21</v>
      </c>
      <c r="O3" s="9" t="s">
        <v>16</v>
      </c>
    </row>
    <row r="4" s="1" customFormat="1" ht="30" customHeight="1" spans="1:15">
      <c r="A4" s="10">
        <v>1</v>
      </c>
      <c r="B4" s="11"/>
      <c r="C4" s="11"/>
      <c r="D4" s="11"/>
      <c r="E4" s="11"/>
      <c r="F4" s="11"/>
      <c r="G4" s="11"/>
      <c r="H4" s="24">
        <v>0</v>
      </c>
      <c r="I4" s="25">
        <f t="shared" ref="I4:I8" si="0">ROUND(H4/1.01,2)</f>
        <v>0</v>
      </c>
      <c r="J4" s="26">
        <f t="shared" ref="J4:J8" si="1">IF(I4&lt;=800,0,IF(I4&lt;=4000,I4-800,I4*0.8))</f>
        <v>0</v>
      </c>
      <c r="K4" s="26">
        <f t="shared" ref="K4:K8" si="2">ROUND(IF(J4&lt;=20000,J4*0.2,IF(J4&lt;=50000,0.3*J4-2000,J4*0.4-7000)),2)</f>
        <v>0</v>
      </c>
      <c r="L4" s="28">
        <f t="shared" ref="L4:L8" si="3">H4-K4</f>
        <v>0</v>
      </c>
      <c r="M4" s="28">
        <v>0</v>
      </c>
      <c r="N4" s="41">
        <f t="shared" ref="N4:N8" si="4">L4+M4</f>
        <v>0</v>
      </c>
      <c r="O4" s="11"/>
    </row>
    <row r="5" s="1" customFormat="1" ht="30" customHeight="1" spans="1:15">
      <c r="A5" s="10">
        <v>2</v>
      </c>
      <c r="B5" s="11"/>
      <c r="C5" s="11"/>
      <c r="D5" s="11"/>
      <c r="E5" s="11"/>
      <c r="F5" s="11"/>
      <c r="G5" s="11"/>
      <c r="H5" s="24">
        <v>0</v>
      </c>
      <c r="I5" s="25">
        <f t="shared" si="0"/>
        <v>0</v>
      </c>
      <c r="J5" s="26">
        <f t="shared" si="1"/>
        <v>0</v>
      </c>
      <c r="K5" s="26">
        <f t="shared" si="2"/>
        <v>0</v>
      </c>
      <c r="L5" s="28">
        <f t="shared" si="3"/>
        <v>0</v>
      </c>
      <c r="M5" s="28">
        <v>0</v>
      </c>
      <c r="N5" s="41">
        <f t="shared" si="4"/>
        <v>0</v>
      </c>
      <c r="O5" s="11"/>
    </row>
    <row r="6" s="1" customFormat="1" ht="30" customHeight="1" spans="1:15">
      <c r="A6" s="10">
        <v>3</v>
      </c>
      <c r="B6" s="11"/>
      <c r="C6" s="11"/>
      <c r="D6" s="11"/>
      <c r="E6" s="11"/>
      <c r="F6" s="11"/>
      <c r="G6" s="11"/>
      <c r="H6" s="24">
        <v>0</v>
      </c>
      <c r="I6" s="25">
        <f t="shared" si="0"/>
        <v>0</v>
      </c>
      <c r="J6" s="26">
        <f t="shared" si="1"/>
        <v>0</v>
      </c>
      <c r="K6" s="26">
        <f t="shared" si="2"/>
        <v>0</v>
      </c>
      <c r="L6" s="28">
        <f t="shared" si="3"/>
        <v>0</v>
      </c>
      <c r="M6" s="28">
        <v>0</v>
      </c>
      <c r="N6" s="41">
        <f t="shared" si="4"/>
        <v>0</v>
      </c>
      <c r="O6" s="11"/>
    </row>
    <row r="7" s="1" customFormat="1" ht="30" customHeight="1" spans="1:15">
      <c r="A7" s="10">
        <v>4</v>
      </c>
      <c r="B7" s="11"/>
      <c r="C7" s="11"/>
      <c r="D7" s="11"/>
      <c r="E7" s="11"/>
      <c r="F7" s="11"/>
      <c r="G7" s="11"/>
      <c r="H7" s="24">
        <v>0</v>
      </c>
      <c r="I7" s="25">
        <f t="shared" si="0"/>
        <v>0</v>
      </c>
      <c r="J7" s="26">
        <f t="shared" si="1"/>
        <v>0</v>
      </c>
      <c r="K7" s="26">
        <f t="shared" si="2"/>
        <v>0</v>
      </c>
      <c r="L7" s="28">
        <f t="shared" si="3"/>
        <v>0</v>
      </c>
      <c r="M7" s="28">
        <v>0</v>
      </c>
      <c r="N7" s="41">
        <f t="shared" si="4"/>
        <v>0</v>
      </c>
      <c r="O7" s="11"/>
    </row>
    <row r="8" s="1" customFormat="1" ht="30" customHeight="1" spans="1:15">
      <c r="A8" s="10">
        <v>5</v>
      </c>
      <c r="B8" s="11"/>
      <c r="C8" s="11"/>
      <c r="D8" s="11"/>
      <c r="E8" s="11"/>
      <c r="F8" s="11"/>
      <c r="G8" s="11"/>
      <c r="H8" s="24">
        <v>0</v>
      </c>
      <c r="I8" s="25">
        <f t="shared" si="0"/>
        <v>0</v>
      </c>
      <c r="J8" s="26">
        <f t="shared" si="1"/>
        <v>0</v>
      </c>
      <c r="K8" s="26">
        <f t="shared" si="2"/>
        <v>0</v>
      </c>
      <c r="L8" s="28">
        <f t="shared" si="3"/>
        <v>0</v>
      </c>
      <c r="M8" s="28">
        <v>0</v>
      </c>
      <c r="N8" s="41">
        <f t="shared" si="4"/>
        <v>0</v>
      </c>
      <c r="O8" s="11"/>
    </row>
    <row r="9" s="3" customFormat="1" ht="30" customHeight="1" spans="1:15">
      <c r="A9" s="12" t="s">
        <v>18</v>
      </c>
      <c r="B9" s="13"/>
      <c r="C9" s="13"/>
      <c r="D9" s="13"/>
      <c r="E9" s="13"/>
      <c r="F9" s="13"/>
      <c r="G9" s="37"/>
      <c r="H9" s="30"/>
      <c r="I9" s="31">
        <f t="shared" ref="I9:N9" si="5">SUM(I4:I8)</f>
        <v>0</v>
      </c>
      <c r="J9" s="32">
        <f t="shared" si="5"/>
        <v>0</v>
      </c>
      <c r="K9" s="32">
        <f t="shared" si="5"/>
        <v>0</v>
      </c>
      <c r="L9" s="32">
        <f t="shared" si="5"/>
        <v>0</v>
      </c>
      <c r="M9" s="32">
        <f t="shared" si="5"/>
        <v>0</v>
      </c>
      <c r="N9" s="33">
        <f t="shared" si="5"/>
        <v>0</v>
      </c>
      <c r="O9" s="36"/>
    </row>
    <row r="10" s="3" customFormat="1" ht="38" customHeight="1" spans="1:14">
      <c r="A10" s="38"/>
      <c r="B10" s="38"/>
      <c r="C10" s="38"/>
      <c r="D10" s="38"/>
      <c r="E10" s="38"/>
      <c r="F10" s="38"/>
      <c r="H10" s="39"/>
      <c r="I10" s="42"/>
      <c r="J10" s="43"/>
      <c r="K10" s="43"/>
      <c r="L10" s="43"/>
      <c r="M10" s="43"/>
      <c r="N10" s="44"/>
    </row>
    <row r="11" s="1" customFormat="1" ht="111" customHeight="1" spans="1:15">
      <c r="A11" s="14" t="s">
        <v>19</v>
      </c>
      <c r="B11" s="15"/>
      <c r="C11" s="15"/>
      <c r="D11" s="15"/>
      <c r="E11" s="15"/>
      <c r="F11" s="15"/>
      <c r="G11" s="15"/>
      <c r="H11" s="15"/>
      <c r="I11" s="15"/>
      <c r="J11" s="15"/>
      <c r="K11" s="15"/>
      <c r="L11" s="15"/>
      <c r="M11" s="34"/>
      <c r="N11" s="35"/>
      <c r="O11" s="15"/>
    </row>
    <row r="16" ht="12" customHeight="1"/>
    <row r="18" s="1" customFormat="1" ht="32" customHeight="1" spans="2:14">
      <c r="B18" s="7" t="s">
        <v>22</v>
      </c>
      <c r="H18" s="4"/>
      <c r="I18" s="4"/>
      <c r="J18" s="5"/>
      <c r="K18" s="5"/>
      <c r="L18" s="5"/>
      <c r="M18" s="5"/>
      <c r="N18" s="6"/>
    </row>
    <row r="19" s="1" customFormat="1" ht="33" customHeight="1" spans="1:15">
      <c r="A19" s="8" t="s">
        <v>23</v>
      </c>
      <c r="B19" s="8"/>
      <c r="C19" s="8"/>
      <c r="D19" s="8"/>
      <c r="E19" s="8"/>
      <c r="F19" s="8"/>
      <c r="G19" s="8"/>
      <c r="H19" s="8"/>
      <c r="I19" s="8"/>
      <c r="J19" s="8"/>
      <c r="K19" s="8"/>
      <c r="L19" s="8"/>
      <c r="M19" s="16"/>
      <c r="N19" s="17"/>
      <c r="O19" s="8"/>
    </row>
    <row r="20" s="2" customFormat="1" ht="57" customHeight="1" spans="1:18">
      <c r="A20" s="9" t="s">
        <v>2</v>
      </c>
      <c r="B20" s="9" t="s">
        <v>24</v>
      </c>
      <c r="C20" s="9" t="s">
        <v>4</v>
      </c>
      <c r="D20" s="9" t="s">
        <v>25</v>
      </c>
      <c r="E20" s="9" t="s">
        <v>26</v>
      </c>
      <c r="F20" s="9" t="s">
        <v>27</v>
      </c>
      <c r="G20" s="9" t="s">
        <v>28</v>
      </c>
      <c r="H20" s="9" t="s">
        <v>6</v>
      </c>
      <c r="I20" s="9" t="s">
        <v>7</v>
      </c>
      <c r="J20" s="18" t="s">
        <v>8</v>
      </c>
      <c r="K20" s="19" t="s">
        <v>9</v>
      </c>
      <c r="L20" s="20" t="s">
        <v>10</v>
      </c>
      <c r="M20" s="21" t="s">
        <v>11</v>
      </c>
      <c r="N20" s="45" t="s">
        <v>12</v>
      </c>
      <c r="O20" s="22" t="s">
        <v>13</v>
      </c>
      <c r="P20" s="23" t="s">
        <v>14</v>
      </c>
      <c r="Q20" s="23" t="s">
        <v>21</v>
      </c>
      <c r="R20" s="9" t="s">
        <v>16</v>
      </c>
    </row>
    <row r="21" s="1" customFormat="1" ht="42" customHeight="1" spans="1:18">
      <c r="A21" s="10">
        <v>1</v>
      </c>
      <c r="B21" s="11"/>
      <c r="C21" s="11"/>
      <c r="D21" s="11"/>
      <c r="E21" s="11"/>
      <c r="F21" s="11"/>
      <c r="G21" s="11"/>
      <c r="H21" s="11"/>
      <c r="I21" s="11"/>
      <c r="J21" s="11"/>
      <c r="K21" s="24">
        <v>1047.41</v>
      </c>
      <c r="L21" s="25">
        <f t="shared" ref="L21:L25" si="6">ROUND(K21/1.01,2)</f>
        <v>1037.04</v>
      </c>
      <c r="M21" s="26">
        <f t="shared" ref="M21:M25" si="7">IF(L21&lt;=800,0,IF(L21&lt;=4000,L21-800,L21*0.8))</f>
        <v>237.04</v>
      </c>
      <c r="N21" s="27">
        <f t="shared" ref="N21:N25" si="8">ROUND(IF(M21&lt;=20000,M21*0.2,IF(M21&lt;=50000,0.3*M21-2000,M21*0.4-7000)),2)</f>
        <v>47.41</v>
      </c>
      <c r="O21" s="28">
        <f t="shared" ref="O21:O25" si="9">K21-N21</f>
        <v>1000</v>
      </c>
      <c r="P21" s="28">
        <v>0</v>
      </c>
      <c r="Q21" s="28">
        <f t="shared" ref="Q21:Q25" si="10">O21+P21</f>
        <v>1000</v>
      </c>
      <c r="R21" s="11"/>
    </row>
    <row r="22" s="1" customFormat="1" ht="42" customHeight="1" spans="1:18">
      <c r="A22" s="10">
        <v>2</v>
      </c>
      <c r="B22" s="11"/>
      <c r="C22" s="11"/>
      <c r="D22" s="11"/>
      <c r="E22" s="11"/>
      <c r="F22" s="11"/>
      <c r="G22" s="11"/>
      <c r="H22" s="11"/>
      <c r="I22" s="11"/>
      <c r="J22" s="11"/>
      <c r="K22" s="24">
        <v>0</v>
      </c>
      <c r="L22" s="25">
        <f t="shared" si="6"/>
        <v>0</v>
      </c>
      <c r="M22" s="26">
        <f t="shared" si="7"/>
        <v>0</v>
      </c>
      <c r="N22" s="27">
        <f t="shared" si="8"/>
        <v>0</v>
      </c>
      <c r="O22" s="28">
        <f t="shared" si="9"/>
        <v>0</v>
      </c>
      <c r="P22" s="28">
        <v>0</v>
      </c>
      <c r="Q22" s="28">
        <f t="shared" si="10"/>
        <v>0</v>
      </c>
      <c r="R22" s="11"/>
    </row>
    <row r="23" s="1" customFormat="1" ht="42" customHeight="1" spans="1:18">
      <c r="A23" s="10">
        <v>3</v>
      </c>
      <c r="B23" s="11"/>
      <c r="C23" s="11"/>
      <c r="D23" s="11"/>
      <c r="E23" s="11"/>
      <c r="F23" s="11"/>
      <c r="G23" s="11"/>
      <c r="H23" s="11"/>
      <c r="I23" s="11"/>
      <c r="J23" s="11"/>
      <c r="K23" s="24">
        <v>0</v>
      </c>
      <c r="L23" s="25">
        <f t="shared" si="6"/>
        <v>0</v>
      </c>
      <c r="M23" s="26">
        <f t="shared" si="7"/>
        <v>0</v>
      </c>
      <c r="N23" s="27">
        <f t="shared" si="8"/>
        <v>0</v>
      </c>
      <c r="O23" s="28">
        <f t="shared" si="9"/>
        <v>0</v>
      </c>
      <c r="P23" s="28">
        <v>0</v>
      </c>
      <c r="Q23" s="28">
        <f t="shared" si="10"/>
        <v>0</v>
      </c>
      <c r="R23" s="11"/>
    </row>
    <row r="24" s="1" customFormat="1" ht="42" customHeight="1" spans="1:18">
      <c r="A24" s="10">
        <v>4</v>
      </c>
      <c r="B24" s="11"/>
      <c r="C24" s="11"/>
      <c r="D24" s="11"/>
      <c r="E24" s="11"/>
      <c r="F24" s="11"/>
      <c r="G24" s="11"/>
      <c r="H24" s="11"/>
      <c r="I24" s="11"/>
      <c r="J24" s="11"/>
      <c r="K24" s="24">
        <v>0</v>
      </c>
      <c r="L24" s="25">
        <f t="shared" si="6"/>
        <v>0</v>
      </c>
      <c r="M24" s="26">
        <f t="shared" si="7"/>
        <v>0</v>
      </c>
      <c r="N24" s="27">
        <f t="shared" si="8"/>
        <v>0</v>
      </c>
      <c r="O24" s="28">
        <f t="shared" si="9"/>
        <v>0</v>
      </c>
      <c r="P24" s="28">
        <v>0</v>
      </c>
      <c r="Q24" s="28">
        <f t="shared" si="10"/>
        <v>0</v>
      </c>
      <c r="R24" s="11"/>
    </row>
    <row r="25" s="1" customFormat="1" ht="42" customHeight="1" spans="1:18">
      <c r="A25" s="10">
        <v>5</v>
      </c>
      <c r="B25" s="11"/>
      <c r="C25" s="11"/>
      <c r="D25" s="11"/>
      <c r="E25" s="11"/>
      <c r="F25" s="11"/>
      <c r="G25" s="11"/>
      <c r="H25" s="11"/>
      <c r="I25" s="11"/>
      <c r="J25" s="11"/>
      <c r="K25" s="24">
        <v>0</v>
      </c>
      <c r="L25" s="25">
        <f t="shared" si="6"/>
        <v>0</v>
      </c>
      <c r="M25" s="26">
        <f t="shared" si="7"/>
        <v>0</v>
      </c>
      <c r="N25" s="27">
        <f t="shared" si="8"/>
        <v>0</v>
      </c>
      <c r="O25" s="28">
        <f t="shared" si="9"/>
        <v>0</v>
      </c>
      <c r="P25" s="28">
        <v>0</v>
      </c>
      <c r="Q25" s="28">
        <f t="shared" si="10"/>
        <v>0</v>
      </c>
      <c r="R25" s="11"/>
    </row>
    <row r="26" s="3" customFormat="1" ht="32" customHeight="1" spans="1:18">
      <c r="A26" s="12" t="s">
        <v>18</v>
      </c>
      <c r="B26" s="13"/>
      <c r="C26" s="13"/>
      <c r="D26" s="13"/>
      <c r="E26" s="13"/>
      <c r="F26" s="13"/>
      <c r="G26" s="13"/>
      <c r="H26" s="13"/>
      <c r="I26" s="13"/>
      <c r="J26" s="29"/>
      <c r="K26" s="30"/>
      <c r="L26" s="31">
        <f t="shared" ref="L26:Q26" si="11">SUM(L21:L25)</f>
        <v>1037.04</v>
      </c>
      <c r="M26" s="32">
        <f t="shared" si="11"/>
        <v>237.04</v>
      </c>
      <c r="N26" s="33">
        <f t="shared" si="11"/>
        <v>47.41</v>
      </c>
      <c r="O26" s="32">
        <f t="shared" si="11"/>
        <v>1000</v>
      </c>
      <c r="P26" s="32">
        <f t="shared" si="11"/>
        <v>0</v>
      </c>
      <c r="Q26" s="32">
        <f t="shared" si="11"/>
        <v>1000</v>
      </c>
      <c r="R26" s="36"/>
    </row>
    <row r="27" ht="30" customHeight="1"/>
    <row r="28" s="1" customFormat="1" ht="117" customHeight="1" spans="1:15">
      <c r="A28" s="14" t="s">
        <v>19</v>
      </c>
      <c r="B28" s="15"/>
      <c r="C28" s="15"/>
      <c r="D28" s="15"/>
      <c r="E28" s="15"/>
      <c r="F28" s="15"/>
      <c r="G28" s="15"/>
      <c r="H28" s="15"/>
      <c r="I28" s="15"/>
      <c r="J28" s="15"/>
      <c r="K28" s="15"/>
      <c r="L28" s="15"/>
      <c r="M28" s="34"/>
      <c r="N28" s="35"/>
      <c r="O28" s="15"/>
    </row>
  </sheetData>
  <mergeCells count="6">
    <mergeCell ref="A2:O2"/>
    <mergeCell ref="A9:G9"/>
    <mergeCell ref="A11:O11"/>
    <mergeCell ref="A19:O19"/>
    <mergeCell ref="A26:J26"/>
    <mergeCell ref="A28:O2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showGridLines="0" workbookViewId="0">
      <selection activeCell="H5" sqref="H5"/>
    </sheetView>
  </sheetViews>
  <sheetFormatPr defaultColWidth="9" defaultRowHeight="13.5"/>
  <cols>
    <col min="1" max="1" width="4.375" style="1" customWidth="1"/>
    <col min="2" max="2" width="9" style="1"/>
    <col min="3" max="3" width="21.75" style="1" customWidth="1"/>
    <col min="4" max="4" width="18" style="1" customWidth="1"/>
    <col min="5" max="5" width="10.75" style="1" customWidth="1"/>
    <col min="6" max="6" width="7.25" style="1" customWidth="1"/>
    <col min="7" max="7" width="14.5" style="1" customWidth="1"/>
    <col min="8" max="8" width="11.75" style="4" customWidth="1"/>
    <col min="9" max="9" width="14.125" style="4" customWidth="1"/>
    <col min="10" max="12" width="11.75" style="5" customWidth="1"/>
    <col min="13" max="13" width="10.375" style="5" customWidth="1"/>
    <col min="14" max="14" width="14.25" style="6" customWidth="1"/>
    <col min="15" max="15" width="12.875" style="1" hidden="1" customWidth="1"/>
    <col min="16" max="16" width="9" style="1" hidden="1" customWidth="1"/>
    <col min="17" max="17" width="12.875" style="1" customWidth="1"/>
    <col min="18" max="16384" width="9" style="1"/>
  </cols>
  <sheetData>
    <row r="1" s="1" customFormat="1" ht="27" customHeight="1" spans="2:14">
      <c r="B1" s="7" t="s">
        <v>0</v>
      </c>
      <c r="H1" s="4"/>
      <c r="I1" s="4"/>
      <c r="J1" s="5"/>
      <c r="K1" s="5"/>
      <c r="L1" s="5"/>
      <c r="M1" s="5"/>
      <c r="N1" s="6"/>
    </row>
    <row r="2" s="1" customFormat="1" ht="33" customHeight="1" spans="1:15">
      <c r="A2" s="8" t="s">
        <v>23</v>
      </c>
      <c r="B2" s="8"/>
      <c r="C2" s="8"/>
      <c r="D2" s="8"/>
      <c r="E2" s="8"/>
      <c r="F2" s="8"/>
      <c r="G2" s="8"/>
      <c r="H2" s="8"/>
      <c r="I2" s="8"/>
      <c r="J2" s="8"/>
      <c r="K2" s="8"/>
      <c r="L2" s="8"/>
      <c r="M2" s="16"/>
      <c r="N2" s="17"/>
      <c r="O2" s="8"/>
    </row>
    <row r="3" s="2" customFormat="1" ht="57" customHeight="1" spans="1:18">
      <c r="A3" s="9" t="s">
        <v>2</v>
      </c>
      <c r="B3" s="9" t="s">
        <v>24</v>
      </c>
      <c r="C3" s="9" t="s">
        <v>4</v>
      </c>
      <c r="D3" s="9" t="s">
        <v>25</v>
      </c>
      <c r="E3" s="9" t="s">
        <v>26</v>
      </c>
      <c r="F3" s="9" t="s">
        <v>27</v>
      </c>
      <c r="G3" s="9" t="s">
        <v>28</v>
      </c>
      <c r="H3" s="9" t="s">
        <v>6</v>
      </c>
      <c r="I3" s="9" t="s">
        <v>7</v>
      </c>
      <c r="J3" s="18" t="s">
        <v>8</v>
      </c>
      <c r="K3" s="19" t="s">
        <v>9</v>
      </c>
      <c r="L3" s="20" t="s">
        <v>10</v>
      </c>
      <c r="M3" s="21" t="s">
        <v>11</v>
      </c>
      <c r="N3" s="21" t="s">
        <v>12</v>
      </c>
      <c r="O3" s="22" t="s">
        <v>13</v>
      </c>
      <c r="P3" s="23" t="s">
        <v>14</v>
      </c>
      <c r="Q3" s="23" t="s">
        <v>21</v>
      </c>
      <c r="R3" s="9" t="s">
        <v>16</v>
      </c>
    </row>
    <row r="4" s="1" customFormat="1" ht="32" customHeight="1" spans="1:18">
      <c r="A4" s="10">
        <v>1</v>
      </c>
      <c r="B4" s="11"/>
      <c r="C4" s="11"/>
      <c r="D4" s="11"/>
      <c r="E4" s="11"/>
      <c r="F4" s="11"/>
      <c r="G4" s="11"/>
      <c r="H4" s="11"/>
      <c r="I4" s="11"/>
      <c r="J4" s="11"/>
      <c r="K4" s="24">
        <v>0</v>
      </c>
      <c r="L4" s="25">
        <f t="shared" ref="L4:L8" si="0">ROUND(K4/1.01,2)</f>
        <v>0</v>
      </c>
      <c r="M4" s="26">
        <f t="shared" ref="M4:M8" si="1">IF(L4&lt;=800,0,IF(L4&lt;=4000,L4-800,L4*0.8))</f>
        <v>0</v>
      </c>
      <c r="N4" s="27">
        <f t="shared" ref="N4:N8" si="2">ROUND(IF(M4&lt;=20000,M4*0.2,IF(M4&lt;=50000,0.3*M4-2000,M4*0.4-7000)),2)</f>
        <v>0</v>
      </c>
      <c r="O4" s="28">
        <f t="shared" ref="O4:O8" si="3">K4-N4</f>
        <v>0</v>
      </c>
      <c r="P4" s="28">
        <v>0</v>
      </c>
      <c r="Q4" s="28">
        <f t="shared" ref="Q4:Q8" si="4">O4+P4</f>
        <v>0</v>
      </c>
      <c r="R4" s="11"/>
    </row>
    <row r="5" s="1" customFormat="1" ht="32" customHeight="1" spans="1:18">
      <c r="A5" s="10">
        <v>2</v>
      </c>
      <c r="B5" s="11"/>
      <c r="C5" s="11"/>
      <c r="D5" s="11"/>
      <c r="E5" s="11"/>
      <c r="F5" s="11"/>
      <c r="G5" s="11"/>
      <c r="H5" s="11"/>
      <c r="I5" s="11"/>
      <c r="J5" s="11"/>
      <c r="K5" s="24">
        <v>0</v>
      </c>
      <c r="L5" s="25">
        <f t="shared" si="0"/>
        <v>0</v>
      </c>
      <c r="M5" s="26">
        <f t="shared" si="1"/>
        <v>0</v>
      </c>
      <c r="N5" s="27">
        <f t="shared" si="2"/>
        <v>0</v>
      </c>
      <c r="O5" s="28">
        <f t="shared" si="3"/>
        <v>0</v>
      </c>
      <c r="P5" s="28">
        <v>0</v>
      </c>
      <c r="Q5" s="28">
        <f t="shared" si="4"/>
        <v>0</v>
      </c>
      <c r="R5" s="11"/>
    </row>
    <row r="6" s="1" customFormat="1" ht="32" customHeight="1" spans="1:18">
      <c r="A6" s="10">
        <v>3</v>
      </c>
      <c r="B6" s="11"/>
      <c r="C6" s="11"/>
      <c r="D6" s="11"/>
      <c r="E6" s="11"/>
      <c r="F6" s="11"/>
      <c r="G6" s="11"/>
      <c r="H6" s="11"/>
      <c r="I6" s="11"/>
      <c r="J6" s="11"/>
      <c r="K6" s="24">
        <v>0</v>
      </c>
      <c r="L6" s="25">
        <f t="shared" si="0"/>
        <v>0</v>
      </c>
      <c r="M6" s="26">
        <f t="shared" si="1"/>
        <v>0</v>
      </c>
      <c r="N6" s="27">
        <f t="shared" si="2"/>
        <v>0</v>
      </c>
      <c r="O6" s="28">
        <f t="shared" si="3"/>
        <v>0</v>
      </c>
      <c r="P6" s="28">
        <v>0</v>
      </c>
      <c r="Q6" s="28">
        <f t="shared" si="4"/>
        <v>0</v>
      </c>
      <c r="R6" s="11"/>
    </row>
    <row r="7" s="1" customFormat="1" ht="32" customHeight="1" spans="1:18">
      <c r="A7" s="10">
        <v>4</v>
      </c>
      <c r="B7" s="11"/>
      <c r="C7" s="11"/>
      <c r="D7" s="11"/>
      <c r="E7" s="11"/>
      <c r="F7" s="11"/>
      <c r="G7" s="11"/>
      <c r="H7" s="11"/>
      <c r="I7" s="11"/>
      <c r="J7" s="11"/>
      <c r="K7" s="24">
        <v>0</v>
      </c>
      <c r="L7" s="25">
        <f t="shared" si="0"/>
        <v>0</v>
      </c>
      <c r="M7" s="26">
        <f t="shared" si="1"/>
        <v>0</v>
      </c>
      <c r="N7" s="27">
        <f t="shared" si="2"/>
        <v>0</v>
      </c>
      <c r="O7" s="28">
        <f t="shared" si="3"/>
        <v>0</v>
      </c>
      <c r="P7" s="28">
        <v>0</v>
      </c>
      <c r="Q7" s="28">
        <f t="shared" si="4"/>
        <v>0</v>
      </c>
      <c r="R7" s="11"/>
    </row>
    <row r="8" s="1" customFormat="1" ht="32" customHeight="1" spans="1:18">
      <c r="A8" s="10">
        <v>5</v>
      </c>
      <c r="B8" s="11"/>
      <c r="C8" s="11"/>
      <c r="D8" s="11"/>
      <c r="E8" s="11"/>
      <c r="F8" s="11"/>
      <c r="G8" s="11"/>
      <c r="H8" s="11"/>
      <c r="I8" s="11"/>
      <c r="J8" s="11"/>
      <c r="K8" s="24">
        <v>0</v>
      </c>
      <c r="L8" s="25">
        <f t="shared" si="0"/>
        <v>0</v>
      </c>
      <c r="M8" s="26">
        <f t="shared" si="1"/>
        <v>0</v>
      </c>
      <c r="N8" s="27">
        <f t="shared" si="2"/>
        <v>0</v>
      </c>
      <c r="O8" s="28">
        <f t="shared" si="3"/>
        <v>0</v>
      </c>
      <c r="P8" s="28">
        <v>0</v>
      </c>
      <c r="Q8" s="28">
        <f t="shared" si="4"/>
        <v>0</v>
      </c>
      <c r="R8" s="11"/>
    </row>
    <row r="9" s="3" customFormat="1" ht="32" customHeight="1" spans="1:18">
      <c r="A9" s="12" t="s">
        <v>18</v>
      </c>
      <c r="B9" s="13"/>
      <c r="C9" s="13"/>
      <c r="D9" s="13"/>
      <c r="E9" s="13"/>
      <c r="F9" s="13"/>
      <c r="G9" s="13"/>
      <c r="H9" s="13"/>
      <c r="I9" s="13"/>
      <c r="J9" s="29"/>
      <c r="K9" s="30"/>
      <c r="L9" s="31">
        <f t="shared" ref="L9:Q9" si="5">SUM(L4:L8)</f>
        <v>0</v>
      </c>
      <c r="M9" s="32">
        <f t="shared" si="5"/>
        <v>0</v>
      </c>
      <c r="N9" s="33">
        <f t="shared" si="5"/>
        <v>0</v>
      </c>
      <c r="O9" s="32">
        <f t="shared" si="5"/>
        <v>0</v>
      </c>
      <c r="P9" s="32">
        <f t="shared" si="5"/>
        <v>0</v>
      </c>
      <c r="Q9" s="32">
        <f t="shared" si="5"/>
        <v>0</v>
      </c>
      <c r="R9" s="36"/>
    </row>
    <row r="10" ht="25" customHeight="1"/>
    <row r="11" s="1" customFormat="1" ht="117" customHeight="1" spans="1:15">
      <c r="A11" s="14" t="s">
        <v>19</v>
      </c>
      <c r="B11" s="15"/>
      <c r="C11" s="15"/>
      <c r="D11" s="15"/>
      <c r="E11" s="15"/>
      <c r="F11" s="15"/>
      <c r="G11" s="15"/>
      <c r="H11" s="15"/>
      <c r="I11" s="15"/>
      <c r="J11" s="15"/>
      <c r="K11" s="15"/>
      <c r="L11" s="15"/>
      <c r="M11" s="34"/>
      <c r="N11" s="35"/>
      <c r="O11" s="15"/>
    </row>
  </sheetData>
  <mergeCells count="3">
    <mergeCell ref="A2:O2"/>
    <mergeCell ref="A9:J9"/>
    <mergeCell ref="A11:O1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广州校区</vt:lpstr>
      <vt:lpstr>江门校区</vt:lpstr>
      <vt:lpstr>境外人员</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点点</cp:lastModifiedBy>
  <dcterms:created xsi:type="dcterms:W3CDTF">2023-05-12T11:15:00Z</dcterms:created>
  <dcterms:modified xsi:type="dcterms:W3CDTF">2025-02-27T10:42:38Z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C3809ECD74A742CAA1FAE23ECDC459F8_12</vt:lpwstr>
  </property>
</Properties>
</file>